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1 полугод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<sst xmlns="http://schemas.openxmlformats.org/spreadsheetml/2006/main" count="33" uniqueCount="28">
  <si>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в том числе:</t>
  </si>
  <si>
    <t>Всего</t>
  </si>
  <si>
    <t>Площадь, кв.м</t>
  </si>
  <si>
    <t> № пп</t>
  </si>
  <si>
    <t>Кол-во проведенных проверок в рамках муниципального земельного контроля</t>
  </si>
  <si>
    <t xml:space="preserve">Период </t>
  </si>
  <si>
    <t>Управление Росреестра по Ленинградской области</t>
  </si>
  <si>
    <t>Управление Россельхознадзора по СПб, Ленинградской и Псковской областям</t>
  </si>
  <si>
    <t xml:space="preserve">Кол-во выявленных нарушений обязательных требований земельного законодательства
</t>
  </si>
  <si>
    <r>
      <t xml:space="preserve">Кол-во выездных проверок, проведенных в целях проверки устранения </t>
    </r>
    <r>
      <rPr>
        <sz val="11"/>
        <color indexed="8"/>
        <rFont val="Times New Roman"/>
        <family val="1"/>
      </rPr>
      <t>ранее выявленных нарушений</t>
    </r>
  </si>
  <si>
    <r>
      <t xml:space="preserve">Количество направленных предостережений </t>
    </r>
    <r>
      <rPr>
        <sz val="11"/>
        <color indexed="8"/>
        <rFont val="Times New Roman"/>
        <family val="1"/>
      </rPr>
      <t>о недопустимости нарушения обязательных требований земельного законодательства</t>
    </r>
  </si>
  <si>
    <t>Всего 
за 2019 год:</t>
  </si>
  <si>
    <t xml:space="preserve">в том числе: 
</t>
  </si>
  <si>
    <t>факт самовольного  занятия з/участка или части з/участка</t>
  </si>
  <si>
    <t>В том числе:</t>
  </si>
  <si>
    <t>кол-во</t>
  </si>
  <si>
    <r>
      <t>на землях с/х назначения,</t>
    </r>
    <r>
      <rPr>
        <sz val="10"/>
        <color indexed="8"/>
        <rFont val="Times New Roman"/>
        <family val="1"/>
      </rPr>
      <t xml:space="preserve"> оборот которых регулируется ФЗ от 24.07.2002 № 101-ФЗ</t>
    </r>
  </si>
  <si>
    <t>плановые</t>
  </si>
  <si>
    <t>внеплановые</t>
  </si>
  <si>
    <t>2-й квартал</t>
  </si>
  <si>
    <t>1-й квартал</t>
  </si>
  <si>
    <t>иные  ограны государственного  надзора (прокуратура, Комитет гос.экологического надзора ЛО, Управление Роспотребнадзора, МЧС</t>
  </si>
  <si>
    <r>
      <rPr>
        <sz val="10"/>
        <color indexed="8"/>
        <rFont val="Times New Roman"/>
        <family val="1"/>
      </rPr>
      <t xml:space="preserve">в отношении </t>
    </r>
    <r>
      <rPr>
        <sz val="12"/>
        <color indexed="8"/>
        <rFont val="Times New Roman"/>
        <family val="1"/>
      </rPr>
      <t>ЮЛ</t>
    </r>
  </si>
  <si>
    <t>плановые/внеплановые</t>
  </si>
  <si>
    <t>рейдовые</t>
  </si>
  <si>
    <r>
      <t xml:space="preserve">Кол-во материалов по проверкам, </t>
    </r>
    <r>
      <rPr>
        <sz val="10"/>
        <rFont val="Times New Roman"/>
        <family val="1"/>
      </rPr>
      <t>направленным в ограны государственного земельного надзора, в т.ч.</t>
    </r>
  </si>
  <si>
    <r>
      <t xml:space="preserve">плановые (рейдовые) осмотры, </t>
    </r>
    <r>
      <rPr>
        <sz val="10"/>
        <color indexed="8"/>
        <rFont val="Times New Roman"/>
        <family val="1"/>
      </rPr>
      <t>обследования</t>
    </r>
  </si>
  <si>
    <t xml:space="preserve">Отчет сектора земельного контроля КУМИ о мероприятиях, 
проводимых в рамках осуществления муниципального земельного контроля в 2019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</si>
</sst>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3" fontId="41" fillId="0" borderId="0" xfId="0" applyNumberFormat="1" applyFont="1" applyAlignment="1">
      <alignment vertical="top" wrapText="1"/>
    </xf>
    <xf numFmtId="3" fontId="42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top" wrapText="1"/>
    </xf>
    <xf numFmtId="3" fontId="43" fillId="0" borderId="11" xfId="0" applyNumberFormat="1" applyFont="1" applyBorder="1" applyAlignment="1">
      <alignment vertical="top" wrapText="1"/>
    </xf>
    <xf numFmtId="3" fontId="43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3" fontId="41" fillId="0" borderId="13" xfId="0" applyNumberFormat="1" applyFont="1" applyBorder="1" applyAlignment="1">
      <alignment horizontal="center" vertical="top" wrapText="1"/>
    </xf>
    <xf numFmtId="3" fontId="41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3" fillId="0" borderId="15" xfId="0" applyNumberFormat="1" applyFont="1" applyBorder="1" applyAlignment="1">
      <alignment vertical="top" wrapText="1"/>
    </xf>
    <xf numFmtId="3" fontId="43" fillId="0" borderId="16" xfId="0" applyNumberFormat="1" applyFont="1" applyBorder="1" applyAlignment="1">
      <alignment vertical="top" wrapText="1"/>
    </xf>
    <xf numFmtId="3" fontId="44" fillId="0" borderId="17" xfId="0" applyNumberFormat="1" applyFont="1" applyBorder="1" applyAlignment="1">
      <alignment horizontal="center" vertical="top" wrapText="1"/>
    </xf>
    <xf numFmtId="3" fontId="41" fillId="0" borderId="18" xfId="0" applyNumberFormat="1" applyFont="1" applyBorder="1" applyAlignment="1">
      <alignment horizontal="center" vertical="top" wrapText="1"/>
    </xf>
    <xf numFmtId="3" fontId="41" fillId="0" borderId="19" xfId="0" applyNumberFormat="1" applyFont="1" applyBorder="1" applyAlignment="1">
      <alignment horizontal="center" vertical="top" wrapText="1"/>
    </xf>
    <xf numFmtId="3" fontId="41" fillId="0" borderId="2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3" fontId="41" fillId="0" borderId="17" xfId="0" applyNumberFormat="1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top" wrapText="1"/>
    </xf>
    <xf numFmtId="3" fontId="42" fillId="0" borderId="27" xfId="0" applyNumberFormat="1" applyFont="1" applyBorder="1" applyAlignment="1">
      <alignment horizontal="center" vertical="top" wrapText="1"/>
    </xf>
    <xf numFmtId="3" fontId="44" fillId="0" borderId="18" xfId="0" applyNumberFormat="1" applyFont="1" applyBorder="1" applyAlignment="1">
      <alignment horizontal="center" vertical="top" wrapText="1"/>
    </xf>
    <xf numFmtId="3" fontId="44" fillId="0" borderId="20" xfId="0" applyNumberFormat="1" applyFont="1" applyBorder="1" applyAlignment="1">
      <alignment horizontal="center" vertical="top" wrapText="1"/>
    </xf>
    <xf numFmtId="3" fontId="41" fillId="0" borderId="28" xfId="0" applyNumberFormat="1" applyFont="1" applyBorder="1" applyAlignment="1">
      <alignment horizontal="center" vertical="top" wrapText="1"/>
    </xf>
    <xf numFmtId="3" fontId="41" fillId="0" borderId="29" xfId="0" applyNumberFormat="1" applyFont="1" applyBorder="1" applyAlignment="1">
      <alignment horizontal="center" vertical="top" wrapText="1"/>
    </xf>
    <xf numFmtId="3" fontId="41" fillId="0" borderId="30" xfId="0" applyNumberFormat="1" applyFont="1" applyBorder="1" applyAlignment="1">
      <alignment horizontal="center" vertical="top" wrapText="1"/>
    </xf>
    <xf numFmtId="3" fontId="41" fillId="0" borderId="3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5">
      <pane ySplit="2985" topLeftCell="A1" activePane="bottomLeft" state="split"/>
      <selection pane="topLeft" activeCell="J6" sqref="J6:K6"/>
      <selection pane="bottomLeft" activeCell="B3" sqref="B3"/>
    </sheetView>
  </sheetViews>
  <sheetFormatPr defaultColWidth="9.140625" defaultRowHeight="15"/>
  <cols>
    <col min="1" max="1" width="5.57421875" style="1" customWidth="1"/>
    <col min="2" max="2" width="11.8515625" style="1" customWidth="1"/>
    <col min="3" max="3" width="6.7109375" style="2" customWidth="1"/>
    <col min="4" max="4" width="10.00390625" style="2" customWidth="1"/>
    <col min="5" max="5" width="13.28125" style="2" customWidth="1"/>
    <col min="6" max="6" width="12.57421875" style="2" customWidth="1"/>
    <col min="7" max="7" width="14.140625" style="2" customWidth="1"/>
    <col min="8" max="10" width="8.7109375" style="2" customWidth="1"/>
    <col min="11" max="11" width="11.140625" style="2" customWidth="1"/>
    <col min="12" max="12" width="8.7109375" style="2" customWidth="1"/>
    <col min="13" max="13" width="13.00390625" style="2" customWidth="1"/>
    <col min="14" max="14" width="9.140625" style="2" customWidth="1"/>
    <col min="15" max="15" width="11.421875" style="2" customWidth="1"/>
    <col min="16" max="16" width="17.57421875" style="2" customWidth="1"/>
    <col min="17" max="17" width="13.421875" style="2" customWidth="1"/>
    <col min="18" max="16384" width="9.140625" style="1" customWidth="1"/>
  </cols>
  <sheetData>
    <row r="2" spans="2:15" ht="36.75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7" ht="45.75" customHeight="1">
      <c r="A4" s="26" t="s">
        <v>3</v>
      </c>
      <c r="B4" s="26" t="s">
        <v>5</v>
      </c>
      <c r="C4" s="22" t="s">
        <v>4</v>
      </c>
      <c r="D4" s="22"/>
      <c r="E4" s="22"/>
      <c r="F4" s="22"/>
      <c r="G4" s="22" t="s">
        <v>9</v>
      </c>
      <c r="H4" s="18" t="s">
        <v>8</v>
      </c>
      <c r="I4" s="19"/>
      <c r="J4" s="19"/>
      <c r="K4" s="19"/>
      <c r="L4" s="19"/>
      <c r="M4" s="20"/>
      <c r="N4" s="30" t="s">
        <v>25</v>
      </c>
      <c r="O4" s="30"/>
      <c r="P4" s="30"/>
      <c r="Q4" s="22" t="s">
        <v>10</v>
      </c>
    </row>
    <row r="5" spans="1:17" ht="24" customHeight="1">
      <c r="A5" s="26"/>
      <c r="B5" s="26"/>
      <c r="C5" s="22" t="s">
        <v>1</v>
      </c>
      <c r="D5" s="22" t="s">
        <v>14</v>
      </c>
      <c r="E5" s="22"/>
      <c r="F5" s="22"/>
      <c r="G5" s="22"/>
      <c r="H5" s="38" t="s">
        <v>1</v>
      </c>
      <c r="I5" s="39"/>
      <c r="J5" s="22" t="s">
        <v>12</v>
      </c>
      <c r="K5" s="22"/>
      <c r="L5" s="22"/>
      <c r="M5" s="22"/>
      <c r="N5" s="31" t="s">
        <v>6</v>
      </c>
      <c r="O5" s="31" t="s">
        <v>7</v>
      </c>
      <c r="P5" s="31" t="s">
        <v>21</v>
      </c>
      <c r="Q5" s="22"/>
    </row>
    <row r="6" spans="1:17" ht="63.75" customHeight="1">
      <c r="A6" s="26"/>
      <c r="B6" s="26"/>
      <c r="C6" s="22"/>
      <c r="D6" s="34" t="s">
        <v>17</v>
      </c>
      <c r="E6" s="34" t="s">
        <v>18</v>
      </c>
      <c r="F6" s="34" t="s">
        <v>26</v>
      </c>
      <c r="G6" s="22"/>
      <c r="H6" s="40"/>
      <c r="I6" s="41"/>
      <c r="J6" s="36" t="s">
        <v>13</v>
      </c>
      <c r="K6" s="37"/>
      <c r="L6" s="36" t="s">
        <v>16</v>
      </c>
      <c r="M6" s="37"/>
      <c r="N6" s="31"/>
      <c r="O6" s="31"/>
      <c r="P6" s="31"/>
      <c r="Q6" s="22"/>
    </row>
    <row r="7" spans="1:17" ht="43.5" customHeight="1">
      <c r="A7" s="26"/>
      <c r="B7" s="26"/>
      <c r="C7" s="22"/>
      <c r="D7" s="35"/>
      <c r="E7" s="35"/>
      <c r="F7" s="35"/>
      <c r="G7" s="22"/>
      <c r="H7" s="17" t="s">
        <v>23</v>
      </c>
      <c r="I7" s="17" t="s">
        <v>24</v>
      </c>
      <c r="J7" s="17" t="s">
        <v>15</v>
      </c>
      <c r="K7" s="17" t="s">
        <v>2</v>
      </c>
      <c r="L7" s="17" t="s">
        <v>15</v>
      </c>
      <c r="M7" s="17" t="s">
        <v>2</v>
      </c>
      <c r="N7" s="31"/>
      <c r="O7" s="31"/>
      <c r="P7" s="31"/>
      <c r="Q7" s="22"/>
    </row>
    <row r="8" spans="1:17" ht="19.5" customHeight="1" thickBot="1">
      <c r="A8" s="4">
        <v>1</v>
      </c>
      <c r="B8" s="4">
        <v>2</v>
      </c>
      <c r="C8" s="5">
        <v>3</v>
      </c>
      <c r="D8" s="3">
        <v>4</v>
      </c>
      <c r="E8" s="3">
        <v>5</v>
      </c>
      <c r="F8" s="3">
        <v>6</v>
      </c>
      <c r="G8" s="5">
        <v>7</v>
      </c>
      <c r="H8" s="5"/>
      <c r="I8" s="5">
        <v>8</v>
      </c>
      <c r="J8" s="3">
        <v>9</v>
      </c>
      <c r="K8" s="3">
        <v>10</v>
      </c>
      <c r="L8" s="3">
        <v>11</v>
      </c>
      <c r="M8" s="3">
        <v>12</v>
      </c>
      <c r="N8" s="6">
        <v>13</v>
      </c>
      <c r="O8" s="6">
        <v>14</v>
      </c>
      <c r="P8" s="6">
        <v>15</v>
      </c>
      <c r="Q8" s="5">
        <v>16</v>
      </c>
    </row>
    <row r="9" spans="1:17" ht="34.5" customHeight="1">
      <c r="A9" s="23">
        <v>1</v>
      </c>
      <c r="B9" s="7" t="s">
        <v>20</v>
      </c>
      <c r="C9" s="8">
        <f>D9+E9+F9</f>
        <v>26</v>
      </c>
      <c r="D9" s="8">
        <f>7</f>
        <v>7</v>
      </c>
      <c r="E9" s="8">
        <v>1</v>
      </c>
      <c r="F9" s="8">
        <v>18</v>
      </c>
      <c r="G9" s="8">
        <v>2</v>
      </c>
      <c r="H9" s="8">
        <f>1+2</f>
        <v>3</v>
      </c>
      <c r="I9" s="9">
        <f>2+2+5</f>
        <v>9</v>
      </c>
      <c r="J9" s="9">
        <f>1+1</f>
        <v>2</v>
      </c>
      <c r="K9" s="9">
        <f>229+298</f>
        <v>527</v>
      </c>
      <c r="L9" s="9">
        <v>3</v>
      </c>
      <c r="M9" s="9">
        <f>275942+60302+25900</f>
        <v>362144</v>
      </c>
      <c r="N9" s="9">
        <f>1+2</f>
        <v>3</v>
      </c>
      <c r="O9" s="9">
        <v>0</v>
      </c>
      <c r="P9" s="9">
        <f>4</f>
        <v>4</v>
      </c>
      <c r="Q9" s="10">
        <f>5</f>
        <v>5</v>
      </c>
    </row>
    <row r="10" spans="1:17" ht="15.75">
      <c r="A10" s="24"/>
      <c r="B10" s="27" t="s">
        <v>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30" customHeight="1" thickBot="1">
      <c r="A11" s="25"/>
      <c r="B11" s="11" t="s">
        <v>22</v>
      </c>
      <c r="C11" s="12">
        <f>D11+E11+F11</f>
        <v>7</v>
      </c>
      <c r="D11" s="12">
        <v>0</v>
      </c>
      <c r="E11" s="12">
        <v>1</v>
      </c>
      <c r="F11" s="12">
        <v>6</v>
      </c>
      <c r="G11" s="12">
        <v>1</v>
      </c>
      <c r="H11" s="12">
        <v>1</v>
      </c>
      <c r="I11" s="13">
        <f>1+1+2</f>
        <v>4</v>
      </c>
      <c r="J11" s="13">
        <v>0</v>
      </c>
      <c r="K11" s="13">
        <v>0</v>
      </c>
      <c r="L11" s="13">
        <v>2</v>
      </c>
      <c r="M11" s="13">
        <f>275942+60302</f>
        <v>336244</v>
      </c>
      <c r="N11" s="13">
        <v>1</v>
      </c>
      <c r="O11" s="13">
        <v>0</v>
      </c>
      <c r="P11" s="13">
        <f>2</f>
        <v>2</v>
      </c>
      <c r="Q11" s="14">
        <f>2</f>
        <v>2</v>
      </c>
    </row>
    <row r="12" spans="1:17" ht="34.5" customHeight="1">
      <c r="A12" s="23">
        <v>2</v>
      </c>
      <c r="B12" s="7" t="s">
        <v>19</v>
      </c>
      <c r="C12" s="8">
        <f>D12+E12+F12</f>
        <v>79</v>
      </c>
      <c r="D12" s="8">
        <f>8+23+9</f>
        <v>40</v>
      </c>
      <c r="E12" s="8">
        <v>0</v>
      </c>
      <c r="F12" s="8">
        <v>39</v>
      </c>
      <c r="G12" s="8">
        <v>3</v>
      </c>
      <c r="H12" s="8">
        <f>7+18+5</f>
        <v>30</v>
      </c>
      <c r="I12" s="9">
        <f>5+8+9</f>
        <v>22</v>
      </c>
      <c r="J12" s="9">
        <f>6+5</f>
        <v>11</v>
      </c>
      <c r="K12" s="9">
        <f>(73+302+106+437+49+155)+(5+67+300+196+185)</f>
        <v>1875</v>
      </c>
      <c r="L12" s="9">
        <f>1+3</f>
        <v>4</v>
      </c>
      <c r="M12" s="9">
        <f>49372+(34200+34200+34200+34200+34200+34200+37100+20316+20316+20316+20316+20316+20316+20316+20316+33600+34200)+(18616+16288+81945+52922)+(20000+385700+831221)</f>
        <v>1928692</v>
      </c>
      <c r="N12" s="9">
        <f>6+1+1</f>
        <v>8</v>
      </c>
      <c r="O12" s="9">
        <f>1+17+4</f>
        <v>22</v>
      </c>
      <c r="P12" s="9">
        <v>2</v>
      </c>
      <c r="Q12" s="10">
        <v>14</v>
      </c>
    </row>
    <row r="13" spans="1:17" ht="15.75" customHeight="1">
      <c r="A13" s="24"/>
      <c r="B13" s="27" t="s">
        <v>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1:17" ht="30" customHeight="1" thickBot="1">
      <c r="A14" s="25"/>
      <c r="B14" s="11" t="s">
        <v>22</v>
      </c>
      <c r="C14" s="12">
        <f>SUM(D14:F14)</f>
        <v>7</v>
      </c>
      <c r="D14" s="12">
        <v>0</v>
      </c>
      <c r="E14" s="12">
        <v>0</v>
      </c>
      <c r="F14" s="12">
        <f>7</f>
        <v>7</v>
      </c>
      <c r="G14" s="12">
        <v>1</v>
      </c>
      <c r="H14" s="12">
        <v>0</v>
      </c>
      <c r="I14" s="13">
        <v>6</v>
      </c>
      <c r="J14" s="13">
        <v>0</v>
      </c>
      <c r="K14" s="13">
        <v>0</v>
      </c>
      <c r="L14" s="13">
        <f>3</f>
        <v>3</v>
      </c>
      <c r="M14" s="13">
        <f>(20000+385700+831221)</f>
        <v>1236921</v>
      </c>
      <c r="N14" s="13">
        <v>0</v>
      </c>
      <c r="O14" s="13">
        <v>0</v>
      </c>
      <c r="P14" s="13">
        <v>0</v>
      </c>
      <c r="Q14" s="14">
        <v>1</v>
      </c>
    </row>
    <row r="15" ht="16.5" thickBot="1"/>
    <row r="16" spans="1:17" ht="34.5" customHeight="1" thickBot="1">
      <c r="A16" s="32" t="s">
        <v>11</v>
      </c>
      <c r="B16" s="33"/>
      <c r="C16" s="15">
        <f>D16+E16+F16</f>
        <v>105</v>
      </c>
      <c r="D16" s="15">
        <f>D9+D12</f>
        <v>47</v>
      </c>
      <c r="E16" s="15">
        <f>E9+E12</f>
        <v>1</v>
      </c>
      <c r="F16" s="15">
        <f>F9+F12</f>
        <v>57</v>
      </c>
      <c r="G16" s="15"/>
      <c r="H16" s="15">
        <f aca="true" t="shared" si="0" ref="H16:Q16">H9+H12</f>
        <v>33</v>
      </c>
      <c r="I16" s="15">
        <f t="shared" si="0"/>
        <v>31</v>
      </c>
      <c r="J16" s="15">
        <f t="shared" si="0"/>
        <v>13</v>
      </c>
      <c r="K16" s="15">
        <f t="shared" si="0"/>
        <v>2402</v>
      </c>
      <c r="L16" s="15">
        <f t="shared" si="0"/>
        <v>7</v>
      </c>
      <c r="M16" s="15">
        <f t="shared" si="0"/>
        <v>2290836</v>
      </c>
      <c r="N16" s="15">
        <f t="shared" si="0"/>
        <v>11</v>
      </c>
      <c r="O16" s="15">
        <f t="shared" si="0"/>
        <v>22</v>
      </c>
      <c r="P16" s="15">
        <f t="shared" si="0"/>
        <v>6</v>
      </c>
      <c r="Q16" s="16">
        <f t="shared" si="0"/>
        <v>19</v>
      </c>
    </row>
  </sheetData>
  <sheetProtection/>
  <mergeCells count="25">
    <mergeCell ref="A16:B16"/>
    <mergeCell ref="D6:D7"/>
    <mergeCell ref="E6:E7"/>
    <mergeCell ref="F6:F7"/>
    <mergeCell ref="J6:K6"/>
    <mergeCell ref="L6:M6"/>
    <mergeCell ref="H5:I6"/>
    <mergeCell ref="N5:N7"/>
    <mergeCell ref="O5:O7"/>
    <mergeCell ref="P5:P7"/>
    <mergeCell ref="Q4:Q7"/>
    <mergeCell ref="A12:A14"/>
    <mergeCell ref="B13:Q13"/>
    <mergeCell ref="C5:C7"/>
    <mergeCell ref="D5:F5"/>
    <mergeCell ref="H4:M4"/>
    <mergeCell ref="B2:O2"/>
    <mergeCell ref="J5:M5"/>
    <mergeCell ref="A9:A11"/>
    <mergeCell ref="C4:F4"/>
    <mergeCell ref="A4:A7"/>
    <mergeCell ref="B4:B7"/>
    <mergeCell ref="G4:G7"/>
    <mergeCell ref="B10:Q10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Надежда</dc:creator>
  <cp:keywords/>
  <dc:description/>
  <cp:lastModifiedBy>Надежда</cp:lastModifiedBy>
  <cp:lastPrinted>2019-03-31T16:47:35Z</cp:lastPrinted>
  <dcterms:created xsi:type="dcterms:W3CDTF">2019-03-31T16:24:07Z</dcterms:created>
  <dcterms:modified xsi:type="dcterms:W3CDTF">2019-08-01T10:04:37Z</dcterms:modified>
  <cp:category/>
  <cp:version/>
  <cp:contentType/>
  <cp:contentStatus/>
</cp:coreProperties>
</file>